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75" windowWidth="18960" windowHeight="1158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3" sheetId="9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N25" i="9"/>
  <c r="D24"/>
  <c r="P23"/>
  <c r="P18"/>
  <c r="P20"/>
  <c r="I8"/>
  <c r="I10" s="1"/>
  <c r="E8"/>
  <c r="E10"/>
  <c r="F8"/>
  <c r="F10"/>
  <c r="G8"/>
  <c r="G10"/>
  <c r="H8"/>
  <c r="H10"/>
  <c r="J8"/>
  <c r="J10"/>
  <c r="K8"/>
  <c r="K10"/>
  <c r="L8"/>
  <c r="L10" s="1"/>
  <c r="M8"/>
  <c r="M10" s="1"/>
  <c r="N8"/>
  <c r="N10" s="1"/>
  <c r="O8"/>
  <c r="O10" s="1"/>
  <c r="D8"/>
  <c r="D10" s="1"/>
  <c r="P22"/>
  <c r="P21"/>
  <c r="P19"/>
  <c r="P15"/>
  <c r="P25"/>
  <c r="P11"/>
  <c r="P9"/>
  <c r="P7"/>
  <c r="P6"/>
  <c r="C171" i="2"/>
  <c r="C158"/>
  <c r="C174"/>
  <c r="C139"/>
  <c r="C173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20"/>
  <c r="C54" s="1"/>
  <c r="C56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O22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/>
  <c r="C115"/>
  <c r="C175"/>
  <c r="C27" i="5"/>
  <c r="D23"/>
  <c r="P8" i="9"/>
  <c r="E23" i="5"/>
  <c r="D27"/>
  <c r="D28"/>
  <c r="F23"/>
  <c r="E27"/>
  <c r="E28"/>
  <c r="F27"/>
  <c r="G23"/>
  <c r="F28"/>
  <c r="H23"/>
  <c r="G27"/>
  <c r="I23"/>
  <c r="H27"/>
  <c r="G28"/>
  <c r="J23"/>
  <c r="I27"/>
  <c r="H28"/>
  <c r="J27"/>
  <c r="K23"/>
  <c r="I28"/>
  <c r="J28"/>
  <c r="L23"/>
  <c r="K27"/>
  <c r="K28"/>
  <c r="L27"/>
  <c r="L28"/>
  <c r="M23"/>
  <c r="N23"/>
  <c r="N27"/>
  <c r="O27"/>
  <c r="M27"/>
  <c r="M28"/>
  <c r="N28"/>
  <c r="P24" i="9" l="1"/>
  <c r="P26" s="1"/>
  <c r="P28" s="1"/>
  <c r="P10"/>
</calcChain>
</file>

<file path=xl/sharedStrings.xml><?xml version="1.0" encoding="utf-8"?>
<sst xmlns="http://schemas.openxmlformats.org/spreadsheetml/2006/main" count="383" uniqueCount="146">
  <si>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</si>
  <si>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</si>
  <si>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</si>
  <si>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</si>
  <si>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</si>
  <si>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</si>
  <si>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</si>
  <si>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</si>
  <si>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</si>
  <si>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</si>
  <si>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</si>
  <si>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</si>
  <si>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</si>
  <si>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</si>
  <si>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</si>
  <si>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</si>
  <si>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</si>
  <si>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</si>
  <si>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</si>
  <si>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</si>
  <si>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</si>
  <si>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</si>
  <si>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</si>
  <si>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</si>
  <si>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</si>
  <si>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</si>
  <si>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</si>
  <si>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</si>
  <si>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</si>
  <si>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</si>
  <si>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</si>
  <si>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</si>
  <si>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</si>
  <si>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</si>
  <si>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</si>
  <si>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</si>
  <si>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</si>
  <si>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</si>
  <si>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</si>
  <si>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</si>
  <si>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</si>
  <si>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</si>
  <si>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</si>
  <si>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</si>
  <si>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</si>
  <si>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</si>
  <si>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</si>
  <si>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</si>
  <si>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</si>
  <si>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</si>
  <si>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</si>
  <si>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</si>
  <si>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</si>
  <si>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</si>
  <si>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</si>
  <si>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</si>
  <si>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</si>
  <si>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</si>
  <si>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</si>
  <si>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</si>
  <si>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</si>
  <si>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</si>
  <si>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</si>
  <si>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</si>
  <si>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</si>
  <si>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</si>
  <si>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</si>
  <si>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</si>
  <si>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</si>
  <si>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</si>
  <si>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</si>
  <si>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</si>
  <si>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</si>
  <si>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</si>
  <si>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</si>
  <si>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</si>
  <si>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</si>
  <si>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</si>
  <si>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</si>
  <si>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</si>
  <si>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</si>
  <si>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</si>
  <si>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</si>
  <si>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</si>
  <si>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</si>
  <si>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</si>
  <si>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</si>
  <si>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</si>
  <si>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</si>
  <si>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</si>
  <si>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</si>
  <si>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</si>
  <si>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</si>
  <si>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</si>
  <si>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</si>
  <si>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</si>
  <si>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</si>
  <si>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</si>
  <si>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</si>
  <si>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</si>
  <si>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</si>
  <si>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</si>
  <si>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</si>
  <si>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</si>
  <si>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</si>
  <si>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</si>
  <si>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</si>
  <si>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</si>
  <si>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</si>
  <si>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</si>
  <si>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</si>
  <si>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</si>
  <si>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</si>
  <si>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</si>
  <si>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</si>
  <si>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</si>
  <si>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</si>
  <si>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</si>
  <si>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</si>
  <si>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</si>
  <si>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</si>
  <si>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</si>
  <si>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</si>
  <si>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</si>
  <si>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</si>
  <si>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Электрическая энергия МОП</t>
  </si>
  <si>
    <t>2</t>
  </si>
  <si>
    <t>2.1</t>
  </si>
  <si>
    <t>2.2.3.</t>
  </si>
  <si>
    <t xml:space="preserve">итого </t>
  </si>
  <si>
    <t>ноябрь</t>
  </si>
  <si>
    <t>Директор                                                                                    Логашева Т.В.</t>
  </si>
  <si>
    <t>аренда сибирьтелеком</t>
  </si>
  <si>
    <t>уборка двора</t>
  </si>
  <si>
    <t>всего начислено</t>
  </si>
  <si>
    <t>переплата/долг</t>
  </si>
  <si>
    <t>Текущ. Ремонт (подряды)</t>
  </si>
  <si>
    <t>Тех.обслуживание</t>
  </si>
  <si>
    <t>Уборка подъездов</t>
  </si>
  <si>
    <t>Содержание придом. Тер-ии</t>
  </si>
  <si>
    <r>
      <t xml:space="preserve">                                                </t>
    </r>
    <r>
      <rPr>
        <b/>
        <sz val="12"/>
        <rFont val="Arial"/>
        <family val="2"/>
        <charset val="204"/>
      </rPr>
      <t>№ 6 по ул. Калинина</t>
    </r>
    <r>
      <rPr>
        <sz val="12"/>
        <rFont val="Arial"/>
        <family val="2"/>
        <charset val="204"/>
      </rPr>
      <t xml:space="preserve"> за период  01.01-31.12.2011 года 3514,1м.кв.</t>
    </r>
  </si>
  <si>
    <t>Обслуживание приборов учета</t>
  </si>
  <si>
    <t>Аварийная служба</t>
  </si>
  <si>
    <t xml:space="preserve">                                            Отчет о  затратах по предоставлению коммунальных услуг и эксплуатации жилого дома </t>
  </si>
  <si>
    <t>переработка 2010г.</t>
  </si>
  <si>
    <t>Содержание общего имущ-ва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</si>
</sst>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49" fontId="1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/>
    <xf numFmtId="1" fontId="3" fillId="4" borderId="1" xfId="0" applyNumberFormat="1" applyFont="1" applyFill="1" applyBorder="1"/>
    <xf numFmtId="1" fontId="16" fillId="0" borderId="1" xfId="0" applyNumberFormat="1" applyFont="1" applyFill="1" applyBorder="1"/>
    <xf numFmtId="0" fontId="3" fillId="0" borderId="0" xfId="0" applyFont="1"/>
    <xf numFmtId="1" fontId="16" fillId="3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/>
    <xf numFmtId="1" fontId="16" fillId="0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" fontId="16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  <xf numFmtId="1" fontId="16" fillId="0" borderId="1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15" fillId="0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15" fillId="3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1" fontId="15" fillId="0" borderId="3" xfId="0" applyNumberFormat="1" applyFont="1" applyFill="1" applyBorder="1" applyAlignment="1"/>
    <xf numFmtId="1" fontId="15" fillId="0" borderId="1" xfId="0" applyNumberFormat="1" applyFont="1" applyFill="1" applyBorder="1"/>
    <xf numFmtId="1" fontId="17" fillId="6" borderId="1" xfId="0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1" fontId="16" fillId="0" borderId="4" xfId="0" applyNumberFormat="1" applyFont="1" applyFill="1" applyBorder="1"/>
    <xf numFmtId="1" fontId="3" fillId="0" borderId="4" xfId="0" applyNumberFormat="1" applyFont="1" applyFill="1" applyBorder="1"/>
    <xf numFmtId="0" fontId="16" fillId="3" borderId="5" xfId="0" applyFont="1" applyFill="1" applyBorder="1" applyAlignment="1">
      <alignment horizontal="left"/>
    </xf>
    <xf numFmtId="1" fontId="16" fillId="3" borderId="5" xfId="0" applyNumberFormat="1" applyFont="1" applyFill="1" applyBorder="1"/>
    <xf numFmtId="1" fontId="16" fillId="3" borderId="5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/>
    <xf numFmtId="1" fontId="16" fillId="7" borderId="1" xfId="0" applyNumberFormat="1" applyFont="1" applyFill="1" applyBorder="1"/>
    <xf numFmtId="1" fontId="15" fillId="7" borderId="1" xfId="0" applyNumberFormat="1" applyFont="1" applyFill="1" applyBorder="1"/>
    <xf numFmtId="49" fontId="3" fillId="7" borderId="1" xfId="0" applyNumberFormat="1" applyFont="1" applyFill="1" applyBorder="1" applyAlignment="1">
      <alignment horizontal="center"/>
    </xf>
    <xf numFmtId="0" fontId="15" fillId="7" borderId="1" xfId="0" applyFont="1" applyFill="1" applyBorder="1"/>
    <xf numFmtId="0" fontId="3" fillId="7" borderId="1" xfId="0" applyFont="1" applyFill="1" applyBorder="1"/>
    <xf numFmtId="1" fontId="17" fillId="7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" fontId="18" fillId="7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workbookViewId="0"/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7" t="s">
        <v>92</v>
      </c>
      <c r="C1" s="97"/>
      <c r="D1" s="97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7" t="s">
        <v>92</v>
      </c>
      <c r="C38" s="97"/>
      <c r="D38" s="97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sqref="A1:E1"/>
    </sheetView>
  </sheetViews>
  <sheetFormatPr defaultRowHeight="12.75"/>
  <cols>
    <col min="2" max="2" width="30.28515625" customWidth="1"/>
  </cols>
  <sheetData>
    <row r="1" spans="1:7" ht="18">
      <c r="A1" s="98" t="s">
        <v>0</v>
      </c>
      <c r="B1" s="98"/>
      <c r="C1" s="98"/>
      <c r="D1" s="98"/>
      <c r="E1" s="98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2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2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2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2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2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2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2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2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2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2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2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2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2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2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2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2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2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2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2"/>
    </row>
    <row r="27" spans="1:7">
      <c r="A27" s="2"/>
      <c r="B27" s="3"/>
      <c r="C27" s="10"/>
      <c r="D27" s="10"/>
      <c r="E27" s="10"/>
      <c r="F27" s="10"/>
      <c r="G27" s="42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2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2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2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2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2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2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2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2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2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2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2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2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2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2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2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2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2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2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2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2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2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2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2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2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2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2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2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2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2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E1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8" t="s">
        <v>0</v>
      </c>
      <c r="B1" s="98"/>
      <c r="C1" s="98"/>
      <c r="D1" s="98"/>
      <c r="E1" s="98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R26" sqref="R26"/>
    </sheetView>
  </sheetViews>
  <sheetFormatPr defaultRowHeight="12.75"/>
  <cols>
    <col min="1" max="1" width="6" customWidth="1"/>
    <col min="2" max="2" width="30.42578125" customWidth="1"/>
    <col min="3" max="3" width="7.42578125" bestFit="1" customWidth="1"/>
    <col min="4" max="4" width="6.42578125" customWidth="1"/>
    <col min="5" max="6" width="6.7109375" customWidth="1"/>
    <col min="7" max="7" width="7.42578125" customWidth="1"/>
    <col min="8" max="8" width="6.28515625" customWidth="1"/>
    <col min="9" max="9" width="6" customWidth="1"/>
    <col min="10" max="10" width="6.140625" customWidth="1"/>
    <col min="11" max="11" width="6" customWidth="1"/>
    <col min="12" max="12" width="6.28515625" customWidth="1"/>
    <col min="13" max="13" width="5.85546875" customWidth="1"/>
    <col min="14" max="14" width="6.5703125" customWidth="1"/>
    <col min="15" max="15" width="6.85546875" customWidth="1"/>
    <col min="16" max="16" width="10.7109375" bestFit="1" customWidth="1"/>
  </cols>
  <sheetData>
    <row r="1" spans="1:17" ht="15">
      <c r="A1" s="99" t="s">
        <v>143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7" ht="15.75">
      <c r="A2" s="99" t="s">
        <v>140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7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>
        <v>3514.1</v>
      </c>
    </row>
    <row r="4" spans="1:17" ht="42" customHeight="1">
      <c r="A4" s="47"/>
      <c r="B4" s="47" t="s">
        <v>5</v>
      </c>
      <c r="C4" s="70" t="s">
        <v>144</v>
      </c>
      <c r="D4" s="48" t="s">
        <v>108</v>
      </c>
      <c r="E4" s="48" t="s">
        <v>31</v>
      </c>
      <c r="F4" s="48" t="s">
        <v>32</v>
      </c>
      <c r="G4" s="48" t="s">
        <v>33</v>
      </c>
      <c r="H4" s="48" t="s">
        <v>34</v>
      </c>
      <c r="I4" s="48" t="s">
        <v>35</v>
      </c>
      <c r="J4" s="48" t="s">
        <v>36</v>
      </c>
      <c r="K4" s="48" t="s">
        <v>37</v>
      </c>
      <c r="L4" s="48" t="s">
        <v>26</v>
      </c>
      <c r="M4" s="48" t="s">
        <v>27</v>
      </c>
      <c r="N4" s="48" t="s">
        <v>130</v>
      </c>
      <c r="O4" s="48" t="s">
        <v>107</v>
      </c>
      <c r="P4" s="47" t="s">
        <v>25</v>
      </c>
    </row>
    <row r="5" spans="1:17">
      <c r="A5" s="47" t="s">
        <v>1</v>
      </c>
      <c r="B5" s="54" t="s">
        <v>59</v>
      </c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48"/>
      <c r="P5" s="38"/>
    </row>
    <row r="6" spans="1:17">
      <c r="A6" s="49" t="s">
        <v>43</v>
      </c>
      <c r="B6" s="52" t="s">
        <v>7</v>
      </c>
      <c r="C6" s="52"/>
      <c r="D6" s="63">
        <v>23290.5</v>
      </c>
      <c r="E6" s="63">
        <v>21119.5</v>
      </c>
      <c r="F6" s="63">
        <v>23290.5</v>
      </c>
      <c r="G6" s="63">
        <v>23290.5</v>
      </c>
      <c r="H6" s="63">
        <v>23790.5</v>
      </c>
      <c r="I6" s="63">
        <v>23790.5</v>
      </c>
      <c r="J6" s="63">
        <v>23790.5</v>
      </c>
      <c r="K6" s="63">
        <v>23532.5</v>
      </c>
      <c r="L6" s="1">
        <v>23790.5</v>
      </c>
      <c r="M6" s="63">
        <v>23799.98</v>
      </c>
      <c r="N6" s="63">
        <v>23799.98</v>
      </c>
      <c r="O6" s="63">
        <v>21399.98</v>
      </c>
      <c r="P6" s="60">
        <f t="shared" ref="P6:P11" si="0">SUM(D6:O6)</f>
        <v>278685.44</v>
      </c>
    </row>
    <row r="7" spans="1:17">
      <c r="A7" s="49"/>
      <c r="B7" s="52" t="s">
        <v>133</v>
      </c>
      <c r="C7" s="52"/>
      <c r="D7" s="63">
        <v>5271.15</v>
      </c>
      <c r="E7" s="63">
        <v>5271.15</v>
      </c>
      <c r="F7" s="63">
        <v>5271.15</v>
      </c>
      <c r="G7" s="63">
        <v>5271.15</v>
      </c>
      <c r="H7" s="63">
        <v>5271.15</v>
      </c>
      <c r="I7" s="63">
        <v>5271.15</v>
      </c>
      <c r="J7" s="80">
        <v>5271.15</v>
      </c>
      <c r="K7" s="80">
        <v>5271.15</v>
      </c>
      <c r="L7" s="1">
        <v>5271.15</v>
      </c>
      <c r="M7" s="64">
        <v>5273.25</v>
      </c>
      <c r="N7" s="63">
        <v>5273.26</v>
      </c>
      <c r="O7" s="63">
        <v>5273.25</v>
      </c>
      <c r="P7" s="60">
        <f t="shared" si="0"/>
        <v>63260.110000000008</v>
      </c>
    </row>
    <row r="8" spans="1:17">
      <c r="A8" s="49"/>
      <c r="B8" s="52" t="s">
        <v>134</v>
      </c>
      <c r="C8" s="52"/>
      <c r="D8" s="63">
        <f>SUM(D6:D7)</f>
        <v>28561.65</v>
      </c>
      <c r="E8" s="63">
        <f t="shared" ref="E8:O8" si="1">SUM(E6:E7)</f>
        <v>26390.65</v>
      </c>
      <c r="F8" s="63">
        <f t="shared" si="1"/>
        <v>28561.65</v>
      </c>
      <c r="G8" s="63">
        <f t="shared" si="1"/>
        <v>28561.65</v>
      </c>
      <c r="H8" s="63">
        <f t="shared" si="1"/>
        <v>29061.65</v>
      </c>
      <c r="I8" s="63">
        <f t="shared" si="1"/>
        <v>29061.65</v>
      </c>
      <c r="J8" s="63">
        <f t="shared" si="1"/>
        <v>29061.65</v>
      </c>
      <c r="K8" s="63">
        <f t="shared" si="1"/>
        <v>28803.65</v>
      </c>
      <c r="L8" s="63">
        <f t="shared" si="1"/>
        <v>29061.65</v>
      </c>
      <c r="M8" s="63">
        <f t="shared" si="1"/>
        <v>29073.23</v>
      </c>
      <c r="N8" s="63">
        <f t="shared" si="1"/>
        <v>29073.239999999998</v>
      </c>
      <c r="O8" s="63">
        <f t="shared" si="1"/>
        <v>26673.23</v>
      </c>
      <c r="P8" s="39">
        <f t="shared" si="0"/>
        <v>341945.54999999993</v>
      </c>
    </row>
    <row r="9" spans="1:17" ht="13.5" thickBot="1">
      <c r="A9" s="55" t="s">
        <v>44</v>
      </c>
      <c r="B9" s="86" t="s">
        <v>61</v>
      </c>
      <c r="C9" s="86"/>
      <c r="D9" s="87">
        <v>32272.63</v>
      </c>
      <c r="E9" s="87">
        <v>33496.94</v>
      </c>
      <c r="F9" s="87">
        <v>28635.15</v>
      </c>
      <c r="G9" s="87">
        <v>24920.7</v>
      </c>
      <c r="H9" s="87">
        <v>31302.18</v>
      </c>
      <c r="I9" s="88">
        <v>28731.47</v>
      </c>
      <c r="J9" s="89">
        <v>28729.01</v>
      </c>
      <c r="K9" s="88">
        <v>31607.26</v>
      </c>
      <c r="L9" s="88">
        <v>30970.69</v>
      </c>
      <c r="M9" s="88">
        <v>31947.14</v>
      </c>
      <c r="N9" s="88">
        <v>28762.26</v>
      </c>
      <c r="O9" s="88">
        <v>28044.03</v>
      </c>
      <c r="P9" s="90">
        <f t="shared" si="0"/>
        <v>359419.46000000008</v>
      </c>
    </row>
    <row r="10" spans="1:17">
      <c r="A10" s="49"/>
      <c r="B10" s="83" t="s">
        <v>135</v>
      </c>
      <c r="C10" s="84"/>
      <c r="D10" s="84">
        <f>D8-D9</f>
        <v>-3710.9799999999996</v>
      </c>
      <c r="E10" s="84">
        <f t="shared" ref="E10:O10" si="2">E8-E9</f>
        <v>-7106.2900000000009</v>
      </c>
      <c r="F10" s="84">
        <f t="shared" si="2"/>
        <v>-73.5</v>
      </c>
      <c r="G10" s="84">
        <f t="shared" si="2"/>
        <v>3640.9500000000007</v>
      </c>
      <c r="H10" s="84">
        <f t="shared" si="2"/>
        <v>-2240.5299999999988</v>
      </c>
      <c r="I10" s="84">
        <f t="shared" si="2"/>
        <v>330.18000000000029</v>
      </c>
      <c r="J10" s="84">
        <f t="shared" si="2"/>
        <v>332.64000000000306</v>
      </c>
      <c r="K10" s="84">
        <f t="shared" si="2"/>
        <v>-2803.6099999999969</v>
      </c>
      <c r="L10" s="84">
        <f t="shared" si="2"/>
        <v>-1909.0399999999972</v>
      </c>
      <c r="M10" s="84">
        <f t="shared" si="2"/>
        <v>-2873.91</v>
      </c>
      <c r="N10" s="84">
        <f t="shared" si="2"/>
        <v>310.97999999999956</v>
      </c>
      <c r="O10" s="84">
        <f t="shared" si="2"/>
        <v>-1370.7999999999993</v>
      </c>
      <c r="P10" s="85">
        <f t="shared" si="0"/>
        <v>-17473.909999999989</v>
      </c>
      <c r="Q10" s="71"/>
    </row>
    <row r="11" spans="1:17">
      <c r="A11" s="49"/>
      <c r="B11" s="52" t="s">
        <v>132</v>
      </c>
      <c r="C11" s="52"/>
      <c r="D11" s="91">
        <v>230</v>
      </c>
      <c r="E11" s="91">
        <v>230</v>
      </c>
      <c r="F11" s="91">
        <v>230</v>
      </c>
      <c r="G11" s="91">
        <v>230</v>
      </c>
      <c r="H11" s="91">
        <v>230</v>
      </c>
      <c r="I11" s="91">
        <v>230</v>
      </c>
      <c r="J11" s="91">
        <v>230</v>
      </c>
      <c r="K11" s="91">
        <v>230</v>
      </c>
      <c r="L11" s="91">
        <v>230</v>
      </c>
      <c r="M11" s="91">
        <v>230</v>
      </c>
      <c r="N11" s="91">
        <v>230</v>
      </c>
      <c r="O11" s="91">
        <v>230</v>
      </c>
      <c r="P11" s="91">
        <f t="shared" si="0"/>
        <v>2760</v>
      </c>
    </row>
    <row r="12" spans="1:17">
      <c r="A12" s="49"/>
      <c r="B12" s="52"/>
      <c r="C12" s="79">
        <v>142172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7">
      <c r="A13" s="49" t="s">
        <v>126</v>
      </c>
      <c r="B13" s="54" t="s">
        <v>41</v>
      </c>
      <c r="C13" s="54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8"/>
      <c r="P13" s="39"/>
    </row>
    <row r="14" spans="1:17">
      <c r="A14" s="49" t="s">
        <v>127</v>
      </c>
      <c r="B14" s="52" t="s">
        <v>12</v>
      </c>
      <c r="C14" s="52"/>
      <c r="D14" s="69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8"/>
      <c r="P14" s="39"/>
    </row>
    <row r="15" spans="1:17">
      <c r="A15" s="49" t="s">
        <v>19</v>
      </c>
      <c r="B15" s="52" t="s">
        <v>125</v>
      </c>
      <c r="C15" s="52"/>
      <c r="D15" s="62">
        <v>1064.22</v>
      </c>
      <c r="E15" s="62">
        <v>835.31</v>
      </c>
      <c r="F15" s="62">
        <v>930.38</v>
      </c>
      <c r="G15" s="62">
        <v>0.92</v>
      </c>
      <c r="H15" s="62">
        <v>3440.93</v>
      </c>
      <c r="I15" s="63">
        <v>1625.39</v>
      </c>
      <c r="J15" s="63">
        <v>8681.7000000000007</v>
      </c>
      <c r="K15" s="63"/>
      <c r="L15" s="63"/>
      <c r="M15" s="63"/>
      <c r="N15" s="63">
        <v>6970.46</v>
      </c>
      <c r="O15" s="63">
        <v>1029.1400000000001</v>
      </c>
      <c r="P15" s="92">
        <f>SUM(D15:O15)</f>
        <v>24578.45</v>
      </c>
    </row>
    <row r="16" spans="1:17">
      <c r="A16" s="49"/>
      <c r="B16" s="78"/>
      <c r="C16" s="52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81"/>
    </row>
    <row r="17" spans="1:17">
      <c r="A17" s="50"/>
      <c r="B17" s="54"/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81"/>
      <c r="Q17" s="71"/>
    </row>
    <row r="18" spans="1:17">
      <c r="A18" s="93"/>
      <c r="B18" s="94" t="s">
        <v>145</v>
      </c>
      <c r="C18" s="95">
        <v>0.9</v>
      </c>
      <c r="D18" s="96">
        <v>3162.69</v>
      </c>
      <c r="E18" s="96">
        <v>3162.69</v>
      </c>
      <c r="F18" s="96">
        <v>3162.69</v>
      </c>
      <c r="G18" s="96">
        <v>3162.69</v>
      </c>
      <c r="H18" s="96">
        <v>3162.69</v>
      </c>
      <c r="I18" s="96">
        <v>3162.69</v>
      </c>
      <c r="J18" s="96">
        <v>3162.69</v>
      </c>
      <c r="K18" s="96">
        <v>3162.69</v>
      </c>
      <c r="L18" s="96">
        <v>3162.69</v>
      </c>
      <c r="M18" s="96">
        <v>3162.69</v>
      </c>
      <c r="N18" s="96">
        <v>3162.69</v>
      </c>
      <c r="O18" s="96">
        <v>3162.69</v>
      </c>
      <c r="P18" s="81">
        <f>SUM(D18:O18)</f>
        <v>37952.28</v>
      </c>
    </row>
    <row r="19" spans="1:17" ht="12" customHeight="1">
      <c r="A19" s="50"/>
      <c r="B19" s="75" t="s">
        <v>137</v>
      </c>
      <c r="C19" s="76">
        <v>0.6</v>
      </c>
      <c r="D19" s="73">
        <v>2108.46</v>
      </c>
      <c r="E19" s="73">
        <v>2108.46</v>
      </c>
      <c r="F19" s="73">
        <v>2108.46</v>
      </c>
      <c r="G19" s="73">
        <v>2108.46</v>
      </c>
      <c r="H19" s="73">
        <v>2108.46</v>
      </c>
      <c r="I19" s="73">
        <v>2108.46</v>
      </c>
      <c r="J19" s="73">
        <v>2108.46</v>
      </c>
      <c r="K19" s="73">
        <v>2108.46</v>
      </c>
      <c r="L19" s="73">
        <v>2108.46</v>
      </c>
      <c r="M19" s="73">
        <v>2108.46</v>
      </c>
      <c r="N19" s="73">
        <v>2108.46</v>
      </c>
      <c r="O19" s="73">
        <v>2108.46</v>
      </c>
      <c r="P19" s="81">
        <f t="shared" ref="P19:P22" si="3">SUM(D19:O19)</f>
        <v>25301.519999999993</v>
      </c>
    </row>
    <row r="20" spans="1:17">
      <c r="A20" s="50"/>
      <c r="B20" s="75" t="s">
        <v>141</v>
      </c>
      <c r="C20" s="76"/>
      <c r="D20" s="73">
        <v>1200</v>
      </c>
      <c r="E20" s="73">
        <v>1200</v>
      </c>
      <c r="F20" s="73">
        <v>1200</v>
      </c>
      <c r="G20" s="73">
        <v>1200</v>
      </c>
      <c r="H20" s="73">
        <v>1200</v>
      </c>
      <c r="I20" s="73">
        <v>1200</v>
      </c>
      <c r="J20" s="73">
        <v>1200</v>
      </c>
      <c r="K20" s="73">
        <v>1200</v>
      </c>
      <c r="L20" s="73">
        <v>1200</v>
      </c>
      <c r="M20" s="73">
        <v>1200</v>
      </c>
      <c r="N20" s="73">
        <v>1200</v>
      </c>
      <c r="O20" s="73">
        <v>1200</v>
      </c>
      <c r="P20" s="81">
        <f t="shared" si="3"/>
        <v>14400</v>
      </c>
    </row>
    <row r="21" spans="1:17">
      <c r="A21" s="50"/>
      <c r="B21" s="75" t="s">
        <v>138</v>
      </c>
      <c r="C21" s="76">
        <v>1.5</v>
      </c>
      <c r="D21" s="82">
        <v>5271.15</v>
      </c>
      <c r="E21" s="82">
        <v>5271.15</v>
      </c>
      <c r="F21" s="82">
        <v>5271.15</v>
      </c>
      <c r="G21" s="82">
        <v>5271.15</v>
      </c>
      <c r="H21" s="82">
        <v>5271.15</v>
      </c>
      <c r="I21" s="82">
        <v>5271.15</v>
      </c>
      <c r="J21" s="82">
        <v>5271.15</v>
      </c>
      <c r="K21" s="82">
        <v>5271.15</v>
      </c>
      <c r="L21" s="82">
        <v>5271.15</v>
      </c>
      <c r="M21" s="82">
        <v>5271.15</v>
      </c>
      <c r="N21" s="82">
        <v>5271.15</v>
      </c>
      <c r="O21" s="82">
        <v>5271.15</v>
      </c>
      <c r="P21" s="81">
        <f t="shared" si="3"/>
        <v>63253.80000000001</v>
      </c>
    </row>
    <row r="22" spans="1:17">
      <c r="A22" s="50"/>
      <c r="B22" s="75" t="s">
        <v>139</v>
      </c>
      <c r="C22" s="76">
        <v>1.5</v>
      </c>
      <c r="D22" s="82">
        <v>5271.15</v>
      </c>
      <c r="E22" s="82">
        <v>5271.15</v>
      </c>
      <c r="F22" s="82">
        <v>5271.15</v>
      </c>
      <c r="G22" s="82">
        <v>5271.15</v>
      </c>
      <c r="H22" s="82">
        <v>5271.15</v>
      </c>
      <c r="I22" s="82">
        <v>5271.15</v>
      </c>
      <c r="J22" s="82">
        <v>5271.15</v>
      </c>
      <c r="K22" s="82">
        <v>5271.15</v>
      </c>
      <c r="L22" s="82">
        <v>5271.15</v>
      </c>
      <c r="M22" s="82">
        <v>5271.15</v>
      </c>
      <c r="N22" s="82">
        <v>5271.15</v>
      </c>
      <c r="O22" s="82">
        <v>5271.15</v>
      </c>
      <c r="P22" s="81">
        <f t="shared" si="3"/>
        <v>63253.80000000001</v>
      </c>
    </row>
    <row r="23" spans="1:17">
      <c r="A23" s="50"/>
      <c r="B23" s="75" t="s">
        <v>142</v>
      </c>
      <c r="C23" s="76">
        <v>0.45</v>
      </c>
      <c r="D23" s="82">
        <v>1581</v>
      </c>
      <c r="E23" s="82">
        <v>1581</v>
      </c>
      <c r="F23" s="82">
        <v>1581</v>
      </c>
      <c r="G23" s="82">
        <v>1581</v>
      </c>
      <c r="H23" s="82">
        <v>1581</v>
      </c>
      <c r="I23" s="82">
        <v>1581</v>
      </c>
      <c r="J23" s="82">
        <v>1581</v>
      </c>
      <c r="K23" s="82">
        <v>1581</v>
      </c>
      <c r="L23" s="82">
        <v>1581</v>
      </c>
      <c r="M23" s="82">
        <v>1581</v>
      </c>
      <c r="N23" s="82">
        <v>1581</v>
      </c>
      <c r="O23" s="82">
        <v>1581</v>
      </c>
      <c r="P23" s="81">
        <f>SUM(D23:O23)</f>
        <v>18972</v>
      </c>
    </row>
    <row r="24" spans="1:17">
      <c r="A24" s="50"/>
      <c r="B24" s="75"/>
      <c r="C24" s="76"/>
      <c r="D24" s="73">
        <f>SUM(D18:D23)</f>
        <v>18594.449999999997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39">
        <f>SUM(P18:P23)</f>
        <v>223133.40000000002</v>
      </c>
    </row>
    <row r="25" spans="1:17">
      <c r="A25" s="65" t="s">
        <v>128</v>
      </c>
      <c r="B25" s="66" t="s">
        <v>136</v>
      </c>
      <c r="C25" s="66"/>
      <c r="D25" s="67">
        <v>1492</v>
      </c>
      <c r="E25" s="67">
        <v>16891.68</v>
      </c>
      <c r="F25" s="67">
        <v>178.56</v>
      </c>
      <c r="G25" s="67">
        <v>583</v>
      </c>
      <c r="H25" s="67"/>
      <c r="I25" s="67">
        <v>958</v>
      </c>
      <c r="J25" s="67">
        <v>6898</v>
      </c>
      <c r="K25" s="67">
        <v>4123</v>
      </c>
      <c r="L25" s="67">
        <v>2429.04</v>
      </c>
      <c r="M25" s="67">
        <v>0</v>
      </c>
      <c r="N25" s="67">
        <f>1184+351.7</f>
        <v>1535.7</v>
      </c>
      <c r="O25" s="67">
        <v>0</v>
      </c>
      <c r="P25" s="59">
        <f>SUM(D25:O25)</f>
        <v>35088.979999999996</v>
      </c>
    </row>
    <row r="26" spans="1:17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59">
        <f>P15+P24+P25</f>
        <v>282800.83</v>
      </c>
    </row>
    <row r="27" spans="1:17">
      <c r="A27" s="51"/>
      <c r="B27" s="76"/>
      <c r="C27" s="76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39"/>
    </row>
    <row r="28" spans="1:17" ht="15">
      <c r="A28" s="57"/>
      <c r="B28" s="58" t="s">
        <v>129</v>
      </c>
      <c r="C28" s="5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100">
        <f>P8+P11-C12-P26</f>
        <v>-80267.280000000086</v>
      </c>
    </row>
    <row r="29" spans="1:17" s="77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71"/>
    </row>
    <row r="30" spans="1:17">
      <c r="A30" s="61"/>
      <c r="B30" s="61" t="s">
        <v>131</v>
      </c>
      <c r="C30" s="61"/>
      <c r="D30" s="61"/>
      <c r="E30" s="61"/>
      <c r="F30" s="61"/>
      <c r="G30" s="61"/>
      <c r="J30" s="61"/>
      <c r="K30" s="61"/>
      <c r="L30" s="61"/>
      <c r="M30" s="61"/>
      <c r="N30" s="61"/>
      <c r="O30" s="61"/>
      <c r="P30" s="61"/>
    </row>
    <row r="32" spans="1:17">
      <c r="B32" s="71"/>
      <c r="C32" s="71"/>
    </row>
  </sheetData>
  <mergeCells count="2">
    <mergeCell ref="A1:P1"/>
    <mergeCell ref="A2:P2"/>
  </mergeCells>
  <phoneticPr fontId="0" type="noConversion"/>
  <pageMargins left="0.51" right="0.25" top="1" bottom="1" header="0.5" footer="0.5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workbookViewId="0"/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0" t="s">
        <v>22</v>
      </c>
      <c r="C145" s="41">
        <v>164630</v>
      </c>
    </row>
    <row r="146" spans="1:3">
      <c r="A146" s="6"/>
      <c r="B146" s="44" t="s">
        <v>23</v>
      </c>
      <c r="C146" s="45">
        <v>40033</v>
      </c>
    </row>
    <row r="147" spans="1:3">
      <c r="A147" s="6"/>
      <c r="B147" s="44" t="s">
        <v>50</v>
      </c>
      <c r="C147" s="45">
        <v>4602</v>
      </c>
    </row>
    <row r="148" spans="1:3">
      <c r="A148" s="6"/>
      <c r="B148" s="44" t="s">
        <v>49</v>
      </c>
      <c r="C148" s="45">
        <v>2286</v>
      </c>
    </row>
    <row r="149" spans="1:3">
      <c r="A149" s="6"/>
      <c r="B149" s="44" t="s">
        <v>24</v>
      </c>
      <c r="C149" s="45">
        <v>0</v>
      </c>
    </row>
    <row r="150" spans="1:3">
      <c r="A150" s="6"/>
      <c r="B150" s="44" t="s">
        <v>105</v>
      </c>
      <c r="C150" s="45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3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3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Лист3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2012-02-06T07:56:38Z</cp:lastPrinted>
  <dcterms:created xsi:type="dcterms:W3CDTF">1996-10-08T23:32:33Z</dcterms:created>
  <dcterms:modified xsi:type="dcterms:W3CDTF">2012-04-16T05:17:59Z</dcterms:modified>
</cp:coreProperties>
</file>